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corecard" sheetId="2" state="visible" r:id="rId4"/>
    <sheet name="Strategy map" sheetId="3" state="visible" r:id="rId5"/>
    <sheet name="Initiativ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<sst xmlns="http://schemas.openxmlformats.org/spreadsheetml/2006/main" count="116" uniqueCount="75">
  <si>
    <t xml:space="preserve">DoerHRM Balanced Scorecard Example (Malaysian SME)</t>
  </si>
  <si>
    <t xml:space="preserve">How to use</t>
  </si>
  <si>
    <t xml:space="preserve">1. This is a worked example for "Tropika Foods Sdn Bhd", a fictional 60-staff food manufacturer. All numbers are illustrative.</t>
  </si>
  <si>
    <t xml:space="preserve">2. Replace the objectives, KPIs, baselines and targets (yellow cells, blue text) with your own. White cells calculate automatically.</t>
  </si>
  <si>
    <t xml:space="preserve">3. Direction: "Higher" if a bigger number is better, "Lower" if a smaller number is better (waste, defects, days, turnover).</t>
  </si>
  <si>
    <t xml:space="preserve">4. KPI weights must add up to 100%. The perspective weight is the sum of its KPI weights.</t>
  </si>
  <si>
    <t xml:space="preserve">5. Enter actual results at each review. Achievement is capped at 120% (change in cell B1 of the Scorecard tab).</t>
  </si>
  <si>
    <t xml:space="preserve">6. Score = KPI weight x capped achievement. The total score is at the bottom.</t>
  </si>
  <si>
    <t xml:space="preserve">Read the full guide: www.doerhrm.com.my - Balanced Scorecard Example for a Malaysian SME</t>
  </si>
  <si>
    <t xml:space="preserve">Free template from DoerHRM - www.doerhrm.com.my</t>
  </si>
  <si>
    <t xml:space="preserve">Achievement cap</t>
  </si>
  <si>
    <t xml:space="preserve">Tropika Foods Sdn Bhd (fictional) - Balanced Scorecard 2027</t>
  </si>
  <si>
    <t xml:space="preserve">Perspective</t>
  </si>
  <si>
    <t xml:space="preserve">Objective</t>
  </si>
  <si>
    <t xml:space="preserve">KPI</t>
  </si>
  <si>
    <t xml:space="preserve">Direction</t>
  </si>
  <si>
    <t xml:space="preserve">Baseline</t>
  </si>
  <si>
    <t xml:space="preserve">Target</t>
  </si>
  <si>
    <t xml:space="preserve">Actual (YTD, example)</t>
  </si>
  <si>
    <t xml:space="preserve">KPI weight</t>
  </si>
  <si>
    <t xml:space="preserve">Achievement</t>
  </si>
  <si>
    <t xml:space="preserve">Capped</t>
  </si>
  <si>
    <t xml:space="preserve">Score</t>
  </si>
  <si>
    <t xml:space="preserve">Financial</t>
  </si>
  <si>
    <t xml:space="preserve">F1 Grow revenue profitably</t>
  </si>
  <si>
    <t xml:space="preserve">Revenue growth</t>
  </si>
  <si>
    <t xml:space="preserve">Higher</t>
  </si>
  <si>
    <t xml:space="preserve">Revenue from supermarket chains (RM m)</t>
  </si>
  <si>
    <t xml:space="preserve">F2 Improve gross margin</t>
  </si>
  <si>
    <t xml:space="preserve">Gross profit margin</t>
  </si>
  <si>
    <t xml:space="preserve">Customer</t>
  </si>
  <si>
    <t xml:space="preserve">C1 Win supermarket chains</t>
  </si>
  <si>
    <t xml:space="preserve">New supermarket chains signed</t>
  </si>
  <si>
    <t xml:space="preserve">C2 Deliver reliably</t>
  </si>
  <si>
    <t xml:space="preserve">On-time, in-full delivery</t>
  </si>
  <si>
    <t xml:space="preserve">Customer complaints per 100 orders</t>
  </si>
  <si>
    <t xml:space="preserve">Lower</t>
  </si>
  <si>
    <t xml:space="preserve">Internal Process</t>
  </si>
  <si>
    <t xml:space="preserve">P1 Reduce production waste</t>
  </si>
  <si>
    <t xml:space="preserve">Production waste (% of raw material)</t>
  </si>
  <si>
    <t xml:space="preserve">Defect rate</t>
  </si>
  <si>
    <t xml:space="preserve">P2 Speed up new product launches</t>
  </si>
  <si>
    <t xml:space="preserve">Days from recipe approval to launch</t>
  </si>
  <si>
    <t xml:space="preserve">Learning &amp; Growth</t>
  </si>
  <si>
    <t xml:space="preserve">L1 Keep and develop skilled staff</t>
  </si>
  <si>
    <t xml:space="preserve">Production staff turnover</t>
  </si>
  <si>
    <t xml:space="preserve">Training hours per employee</t>
  </si>
  <si>
    <t xml:space="preserve">L2 Digitise production data</t>
  </si>
  <si>
    <t xml:space="preserve">Production lines with daily digital reporting (of 4)</t>
  </si>
  <si>
    <t xml:space="preserve">Total</t>
  </si>
  <si>
    <t xml:space="preserve">Perspective weights (check)</t>
  </si>
  <si>
    <t xml:space="preserve">Weight</t>
  </si>
  <si>
    <t xml:space="preserve">Strategy map (cause and effect) - read from the bottom up</t>
  </si>
  <si>
    <t xml:space="preserve">F1 Grow revenue profitably     F2 Improve gross margin</t>
  </si>
  <si>
    <t xml:space="preserve">▲ drives</t>
  </si>
  <si>
    <t xml:space="preserve">C1 Win supermarket chains     C2 Deliver reliably</t>
  </si>
  <si>
    <t xml:space="preserve">P1 Reduce production waste     P2 Speed up new product launches</t>
  </si>
  <si>
    <t xml:space="preserve">L1 Keep and develop skilled staff     L2 Digitise production data</t>
  </si>
  <si>
    <t xml:space="preserve">Initiative</t>
  </si>
  <si>
    <t xml:space="preserve">Owner</t>
  </si>
  <si>
    <t xml:space="preserve">Timing</t>
  </si>
  <si>
    <t xml:space="preserve">Status</t>
  </si>
  <si>
    <t xml:space="preserve">Halal-certified private-label range for supermarkets</t>
  </si>
  <si>
    <t xml:space="preserve">Sales Director</t>
  </si>
  <si>
    <t xml:space="preserve">Q1-Q2</t>
  </si>
  <si>
    <t xml:space="preserve">Planned</t>
  </si>
  <si>
    <t xml:space="preserve">Daily waste tracking on every line</t>
  </si>
  <si>
    <t xml:space="preserve">Production Manager</t>
  </si>
  <si>
    <t xml:space="preserve">Q1</t>
  </si>
  <si>
    <t xml:space="preserve">Stage-gate launch process</t>
  </si>
  <si>
    <t xml:space="preserve">R&amp;D Lead</t>
  </si>
  <si>
    <t xml:space="preserve">Q2</t>
  </si>
  <si>
    <t xml:space="preserve">Skills matrix and operator career path</t>
  </si>
  <si>
    <t xml:space="preserve">HR Manager</t>
  </si>
  <si>
    <t xml:space="preserve">Q1-Q3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</si>
</sst>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0.0%"/>
    <numFmt numFmtId="167" formatCode="0.0"/>
    <numFmt numFmtId="168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9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3"/>
      <color rgb="FF1F4E7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80808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1F4E79"/>
        <bgColor rgb="FF003366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  <fill>
      <patternFill patternType="solid">
        <fgColor rgb="FFFCE4D6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1" min="10" style="0" width="10"/>
  </cols>
  <sheetData>
    <row r="1" customFormat="false" ht="16.15" hidden="false" customHeight="false" outlineLevel="0" collapsed="false">
      <c r="A1" s="2" t="s">
        <v>10</v>
      </c>
      <c r="B1" s="4" t="n">
        <v>1.2</v>
      </c>
      <c r="D1" s="5" t="s">
        <v>11</v>
      </c>
    </row>
    <row r="3" customFormat="false" ht="26.85" hidden="false" customHeight="false" outlineLevel="0" collapsed="false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20</v>
      </c>
      <c r="J3" s="6" t="s">
        <v>21</v>
      </c>
      <c r="K3" s="6" t="s">
        <v>22</v>
      </c>
    </row>
    <row r="4" customFormat="false" ht="15" hidden="false" customHeight="false" outlineLevel="0" collapsed="false">
      <c r="A4" s="7" t="s">
        <v>23</v>
      </c>
      <c r="B4" s="8" t="s">
        <v>24</v>
      </c>
      <c r="C4" s="8" t="s">
        <v>25</v>
      </c>
      <c r="D4" s="8" t="s">
        <v>26</v>
      </c>
      <c r="E4" s="9" t="n">
        <v>0.06</v>
      </c>
      <c r="F4" s="9" t="n">
        <v>0.12</v>
      </c>
      <c r="G4" s="9" t="n">
        <v>0.1</v>
      </c>
      <c r="H4" s="10" t="n">
        <v>0.15</v>
      </c>
      <c r="I4" s="11" t="n">
        <f aca="false">IF(OR(F4="",G4=""),"",IF(D4="Higher",G4/F4,IF(G4=0,$B$1,F4/G4)))</f>
        <v>0.833333333333333</v>
      </c>
      <c r="J4" s="11" t="n">
        <f aca="false">IF(I4="","",MIN(I4,$B$1))</f>
        <v>0.833333333333333</v>
      </c>
      <c r="K4" s="11" t="n">
        <f aca="false">IF(J4="","",J4*H4)</f>
        <v>0.125</v>
      </c>
    </row>
    <row r="5" customFormat="false" ht="26.85" hidden="false" customHeight="false" outlineLevel="0" collapsed="false">
      <c r="A5" s="7" t="s">
        <v>23</v>
      </c>
      <c r="B5" s="8" t="s">
        <v>24</v>
      </c>
      <c r="C5" s="8" t="s">
        <v>27</v>
      </c>
      <c r="D5" s="8" t="s">
        <v>26</v>
      </c>
      <c r="E5" s="12" t="n">
        <v>4</v>
      </c>
      <c r="F5" s="12" t="n">
        <v>5.5</v>
      </c>
      <c r="G5" s="12" t="n">
        <v>5</v>
      </c>
      <c r="H5" s="10" t="n">
        <v>0.1</v>
      </c>
      <c r="I5" s="11" t="n">
        <f aca="false">IF(OR(F5="",G5=""),"",IF(D5="Higher",G5/F5,IF(G5=0,$B$1,F5/G5)))</f>
        <v>0.909090909090909</v>
      </c>
      <c r="J5" s="11" t="n">
        <f aca="false">IF(I5="","",MIN(I5,$B$1))</f>
        <v>0.909090909090909</v>
      </c>
      <c r="K5" s="11" t="n">
        <f aca="false">IF(J5="","",J5*H5)</f>
        <v>0.0909090909090909</v>
      </c>
    </row>
    <row r="6" customFormat="false" ht="15" hidden="false" customHeight="false" outlineLevel="0" collapsed="false">
      <c r="A6" s="7" t="s">
        <v>23</v>
      </c>
      <c r="B6" s="8" t="s">
        <v>28</v>
      </c>
      <c r="C6" s="8" t="s">
        <v>29</v>
      </c>
      <c r="D6" s="8" t="s">
        <v>26</v>
      </c>
      <c r="E6" s="9" t="n">
        <v>0.24</v>
      </c>
      <c r="F6" s="9" t="n">
        <v>0.27</v>
      </c>
      <c r="G6" s="9" t="n">
        <v>0.26</v>
      </c>
      <c r="H6" s="10" t="n">
        <v>0.1</v>
      </c>
      <c r="I6" s="11" t="n">
        <f aca="false">IF(OR(F6="",G6=""),"",IF(D6="Higher",G6/F6,IF(G6=0,$B$1,F6/G6)))</f>
        <v>0.962962962962963</v>
      </c>
      <c r="J6" s="11" t="n">
        <f aca="false">IF(I6="","",MIN(I6,$B$1))</f>
        <v>0.962962962962963</v>
      </c>
      <c r="K6" s="11" t="n">
        <f aca="false">IF(J6="","",J6*H6)</f>
        <v>0.0962962962962963</v>
      </c>
    </row>
    <row r="7" customFormat="false" ht="15" hidden="false" customHeight="false" outlineLevel="0" collapsed="false">
      <c r="A7" s="13" t="s">
        <v>30</v>
      </c>
      <c r="B7" s="8" t="s">
        <v>31</v>
      </c>
      <c r="C7" s="8" t="s">
        <v>32</v>
      </c>
      <c r="D7" s="8" t="s">
        <v>26</v>
      </c>
      <c r="E7" s="14" t="n">
        <v>1</v>
      </c>
      <c r="F7" s="14" t="n">
        <v>3</v>
      </c>
      <c r="G7" s="14" t="n">
        <v>2</v>
      </c>
      <c r="H7" s="10" t="n">
        <v>0.1</v>
      </c>
      <c r="I7" s="11" t="n">
        <f aca="false">IF(OR(F7="",G7=""),"",IF(D7="Higher",G7/F7,IF(G7=0,$B$1,F7/G7)))</f>
        <v>0.666666666666667</v>
      </c>
      <c r="J7" s="11" t="n">
        <f aca="false">IF(I7="","",MIN(I7,$B$1))</f>
        <v>0.666666666666667</v>
      </c>
      <c r="K7" s="11" t="n">
        <f aca="false">IF(J7="","",J7*H7)</f>
        <v>0.0666666666666667</v>
      </c>
    </row>
    <row r="8" customFormat="false" ht="15" hidden="false" customHeight="false" outlineLevel="0" collapsed="false">
      <c r="A8" s="13" t="s">
        <v>30</v>
      </c>
      <c r="B8" s="8" t="s">
        <v>33</v>
      </c>
      <c r="C8" s="8" t="s">
        <v>34</v>
      </c>
      <c r="D8" s="8" t="s">
        <v>26</v>
      </c>
      <c r="E8" s="9" t="n">
        <v>0.91</v>
      </c>
      <c r="F8" s="9" t="n">
        <v>0.97</v>
      </c>
      <c r="G8" s="9" t="n">
        <v>0.95</v>
      </c>
      <c r="H8" s="10" t="n">
        <v>0.1</v>
      </c>
      <c r="I8" s="11" t="n">
        <f aca="false">IF(OR(F8="",G8=""),"",IF(D8="Higher",G8/F8,IF(G8=0,$B$1,F8/G8)))</f>
        <v>0.979381443298969</v>
      </c>
      <c r="J8" s="11" t="n">
        <f aca="false">IF(I8="","",MIN(I8,$B$1))</f>
        <v>0.979381443298969</v>
      </c>
      <c r="K8" s="11" t="n">
        <f aca="false">IF(J8="","",J8*H8)</f>
        <v>0.0979381443298969</v>
      </c>
    </row>
    <row r="9" customFormat="false" ht="15" hidden="false" customHeight="false" outlineLevel="0" collapsed="false">
      <c r="A9" s="13" t="s">
        <v>30</v>
      </c>
      <c r="B9" s="8" t="s">
        <v>33</v>
      </c>
      <c r="C9" s="8" t="s">
        <v>35</v>
      </c>
      <c r="D9" s="8" t="s">
        <v>36</v>
      </c>
      <c r="E9" s="12" t="n">
        <v>2.5</v>
      </c>
      <c r="F9" s="12" t="n">
        <v>1</v>
      </c>
      <c r="G9" s="12" t="n">
        <v>1.4</v>
      </c>
      <c r="H9" s="10" t="n">
        <v>0.05</v>
      </c>
      <c r="I9" s="11" t="n">
        <f aca="false">IF(OR(F9="",G9=""),"",IF(D9="Higher",G9/F9,IF(G9=0,$B$1,F9/G9)))</f>
        <v>0.714285714285714</v>
      </c>
      <c r="J9" s="11" t="n">
        <f aca="false">IF(I9="","",MIN(I9,$B$1))</f>
        <v>0.714285714285714</v>
      </c>
      <c r="K9" s="11" t="n">
        <f aca="false">IF(J9="","",J9*H9)</f>
        <v>0.0357142857142857</v>
      </c>
    </row>
    <row r="10" customFormat="false" ht="15" hidden="false" customHeight="false" outlineLevel="0" collapsed="false">
      <c r="A10" s="15" t="s">
        <v>37</v>
      </c>
      <c r="B10" s="8" t="s">
        <v>38</v>
      </c>
      <c r="C10" s="8" t="s">
        <v>39</v>
      </c>
      <c r="D10" s="8" t="s">
        <v>36</v>
      </c>
      <c r="E10" s="9" t="n">
        <v>0.06</v>
      </c>
      <c r="F10" s="9" t="n">
        <v>0.035</v>
      </c>
      <c r="G10" s="9" t="n">
        <v>0.042</v>
      </c>
      <c r="H10" s="10" t="n">
        <v>0.1</v>
      </c>
      <c r="I10" s="11" t="n">
        <f aca="false">IF(OR(F10="",G10=""),"",IF(D10="Higher",G10/F10,IF(G10=0,$B$1,F10/G10)))</f>
        <v>0.833333333333333</v>
      </c>
      <c r="J10" s="11" t="n">
        <f aca="false">IF(I10="","",MIN(I10,$B$1))</f>
        <v>0.833333333333333</v>
      </c>
      <c r="K10" s="11" t="n">
        <f aca="false">IF(J10="","",J10*H10)</f>
        <v>0.0833333333333333</v>
      </c>
    </row>
    <row r="11" customFormat="false" ht="15" hidden="false" customHeight="false" outlineLevel="0" collapsed="false">
      <c r="A11" s="15" t="s">
        <v>37</v>
      </c>
      <c r="B11" s="8" t="s">
        <v>38</v>
      </c>
      <c r="C11" s="8" t="s">
        <v>40</v>
      </c>
      <c r="D11" s="8" t="s">
        <v>36</v>
      </c>
      <c r="E11" s="9" t="n">
        <v>0.018</v>
      </c>
      <c r="F11" s="9" t="n">
        <v>0.01</v>
      </c>
      <c r="G11" s="9" t="n">
        <v>0.011</v>
      </c>
      <c r="H11" s="10" t="n">
        <v>0.05</v>
      </c>
      <c r="I11" s="11" t="n">
        <f aca="false">IF(OR(F11="",G11=""),"",IF(D11="Higher",G11/F11,IF(G11=0,$B$1,F11/G11)))</f>
        <v>0.909090909090909</v>
      </c>
      <c r="J11" s="11" t="n">
        <f aca="false">IF(I11="","",MIN(I11,$B$1))</f>
        <v>0.909090909090909</v>
      </c>
      <c r="K11" s="11" t="n">
        <f aca="false">IF(J11="","",J11*H11)</f>
        <v>0.0454545454545455</v>
      </c>
    </row>
    <row r="12" customFormat="false" ht="26.85" hidden="false" customHeight="false" outlineLevel="0" collapsed="false">
      <c r="A12" s="15" t="s">
        <v>37</v>
      </c>
      <c r="B12" s="8" t="s">
        <v>41</v>
      </c>
      <c r="C12" s="8" t="s">
        <v>42</v>
      </c>
      <c r="D12" s="8" t="s">
        <v>36</v>
      </c>
      <c r="E12" s="14" t="n">
        <v>120</v>
      </c>
      <c r="F12" s="14" t="n">
        <v>75</v>
      </c>
      <c r="G12" s="14" t="n">
        <v>90</v>
      </c>
      <c r="H12" s="10" t="n">
        <v>0.1</v>
      </c>
      <c r="I12" s="11" t="n">
        <f aca="false">IF(OR(F12="",G12=""),"",IF(D12="Higher",G12/F12,IF(G12=0,$B$1,F12/G12)))</f>
        <v>0.833333333333333</v>
      </c>
      <c r="J12" s="11" t="n">
        <f aca="false">IF(I12="","",MIN(I12,$B$1))</f>
        <v>0.833333333333333</v>
      </c>
      <c r="K12" s="11" t="n">
        <f aca="false">IF(J12="","",J12*H12)</f>
        <v>0.0833333333333333</v>
      </c>
    </row>
    <row r="13" customFormat="false" ht="26.85" hidden="false" customHeight="false" outlineLevel="0" collapsed="false">
      <c r="A13" s="16" t="s">
        <v>43</v>
      </c>
      <c r="B13" s="8" t="s">
        <v>44</v>
      </c>
      <c r="C13" s="8" t="s">
        <v>45</v>
      </c>
      <c r="D13" s="8" t="s">
        <v>36</v>
      </c>
      <c r="E13" s="9" t="n">
        <v>0.22</v>
      </c>
      <c r="F13" s="9" t="n">
        <v>0.12</v>
      </c>
      <c r="G13" s="9" t="n">
        <v>0.15</v>
      </c>
      <c r="H13" s="10" t="n">
        <v>0.05</v>
      </c>
      <c r="I13" s="11" t="n">
        <f aca="false">IF(OR(F13="",G13=""),"",IF(D13="Higher",G13/F13,IF(G13=0,$B$1,F13/G13)))</f>
        <v>0.8</v>
      </c>
      <c r="J13" s="11" t="n">
        <f aca="false">IF(I13="","",MIN(I13,$B$1))</f>
        <v>0.8</v>
      </c>
      <c r="K13" s="11" t="n">
        <f aca="false">IF(J13="","",J13*H13)</f>
        <v>0.04</v>
      </c>
    </row>
    <row r="14" customFormat="false" ht="26.85" hidden="false" customHeight="false" outlineLevel="0" collapsed="false">
      <c r="A14" s="16" t="s">
        <v>43</v>
      </c>
      <c r="B14" s="8" t="s">
        <v>44</v>
      </c>
      <c r="C14" s="8" t="s">
        <v>46</v>
      </c>
      <c r="D14" s="8" t="s">
        <v>26</v>
      </c>
      <c r="E14" s="14" t="n">
        <v>8</v>
      </c>
      <c r="F14" s="14" t="n">
        <v>24</v>
      </c>
      <c r="G14" s="14" t="n">
        <v>20</v>
      </c>
      <c r="H14" s="10" t="n">
        <v>0.05</v>
      </c>
      <c r="I14" s="11" t="n">
        <f aca="false">IF(OR(F14="",G14=""),"",IF(D14="Higher",G14/F14,IF(G14=0,$B$1,F14/G14)))</f>
        <v>0.833333333333333</v>
      </c>
      <c r="J14" s="11" t="n">
        <f aca="false">IF(I14="","",MIN(I14,$B$1))</f>
        <v>0.833333333333333</v>
      </c>
      <c r="K14" s="11" t="n">
        <f aca="false">IF(J14="","",J14*H14)</f>
        <v>0.0416666666666667</v>
      </c>
    </row>
    <row r="15" customFormat="false" ht="26.85" hidden="false" customHeight="false" outlineLevel="0" collapsed="false">
      <c r="A15" s="16" t="s">
        <v>43</v>
      </c>
      <c r="B15" s="8" t="s">
        <v>47</v>
      </c>
      <c r="C15" s="8" t="s">
        <v>48</v>
      </c>
      <c r="D15" s="8" t="s">
        <v>26</v>
      </c>
      <c r="E15" s="14" t="n">
        <v>1</v>
      </c>
      <c r="F15" s="14" t="n">
        <v>4</v>
      </c>
      <c r="G15" s="14" t="n">
        <v>3</v>
      </c>
      <c r="H15" s="10" t="n">
        <v>0.05</v>
      </c>
      <c r="I15" s="11" t="n">
        <f aca="false">IF(OR(F15="",G15=""),"",IF(D15="Higher",G15/F15,IF(G15=0,$B$1,F15/G15)))</f>
        <v>0.75</v>
      </c>
      <c r="J15" s="11" t="n">
        <f aca="false">IF(I15="","",MIN(I15,$B$1))</f>
        <v>0.75</v>
      </c>
      <c r="K15" s="11" t="n">
        <f aca="false">IF(J15="","",J15*H15)</f>
        <v>0.0375</v>
      </c>
    </row>
    <row r="16" customFormat="false" ht="15" hidden="false" customHeight="false" outlineLevel="0" collapsed="false">
      <c r="C16" s="2" t="s">
        <v>49</v>
      </c>
      <c r="H16" s="17" t="n">
        <f aca="false">SUM(H4:H15)</f>
        <v>1</v>
      </c>
      <c r="K16" s="18" t="n">
        <f aca="false">SUM(K4:K15)</f>
        <v>0.843812362704115</v>
      </c>
    </row>
    <row r="18" customFormat="false" ht="15" hidden="false" customHeight="false" outlineLevel="0" collapsed="false">
      <c r="C18" s="2" t="s">
        <v>50</v>
      </c>
      <c r="H18" s="2" t="s">
        <v>51</v>
      </c>
      <c r="K18" s="2" t="s">
        <v>20</v>
      </c>
    </row>
    <row r="19" customFormat="false" ht="15" hidden="false" customHeight="false" outlineLevel="0" collapsed="false">
      <c r="C19" s="3" t="s">
        <v>23</v>
      </c>
      <c r="H19" s="19" t="n">
        <f aca="false">SUMIF($A$4:$A$15,C19,$H$4:$H$15)</f>
        <v>0.35</v>
      </c>
      <c r="K19" s="20" t="n">
        <f aca="false">IFERROR(SUMIF($A$4:$A$15,C19,$K$4:$K$15)/H19,"")</f>
        <v>0.892015392015392</v>
      </c>
    </row>
    <row r="20" customFormat="false" ht="15" hidden="false" customHeight="false" outlineLevel="0" collapsed="false">
      <c r="C20" s="3" t="s">
        <v>30</v>
      </c>
      <c r="H20" s="19" t="n">
        <f aca="false">SUMIF($A$4:$A$15,C20,$H$4:$H$15)</f>
        <v>0.25</v>
      </c>
      <c r="K20" s="20" t="n">
        <f aca="false">IFERROR(SUMIF($A$4:$A$15,C20,$K$4:$K$15)/H20,"")</f>
        <v>0.801276386843397</v>
      </c>
    </row>
    <row r="21" customFormat="false" ht="15" hidden="false" customHeight="false" outlineLevel="0" collapsed="false">
      <c r="C21" s="3" t="s">
        <v>37</v>
      </c>
      <c r="H21" s="19" t="n">
        <f aca="false">SUMIF($A$4:$A$15,C21,$H$4:$H$15)</f>
        <v>0.25</v>
      </c>
      <c r="K21" s="20" t="n">
        <f aca="false">IFERROR(SUMIF($A$4:$A$15,C21,$K$4:$K$15)/H21,"")</f>
        <v>0.848484848484849</v>
      </c>
    </row>
    <row r="22" customFormat="false" ht="15" hidden="false" customHeight="false" outlineLevel="0" collapsed="false">
      <c r="C22" s="3" t="s">
        <v>43</v>
      </c>
      <c r="H22" s="19" t="n">
        <f aca="false">SUMIF($A$4:$A$15,C22,$H$4:$H$15)</f>
        <v>0.15</v>
      </c>
      <c r="K22" s="20" t="n">
        <f aca="false">IFERROR(SUMIF($A$4:$A$15,C22,$K$4:$K$15)/H22,"")</f>
        <v>0.794444444444444</v>
      </c>
    </row>
  </sheetData>
  <dataValidations count="1">
    <dataValidation allowBlank="false" errorStyle="stop" operator="between" showDropDown="false" showErrorMessage="false" showInputMessage="false" sqref="D4:D15" type="list">
      <formula1>"Higher,Lower"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80"/>
  </cols>
  <sheetData>
    <row r="1" customFormat="false" ht="16.15" hidden="false" customHeight="false" outlineLevel="0" collapsed="false">
      <c r="A1" s="5" t="s">
        <v>52</v>
      </c>
    </row>
    <row r="3" customFormat="false" ht="15" hidden="false" customHeight="false" outlineLevel="0" collapsed="false">
      <c r="A3" s="21" t="s">
        <v>23</v>
      </c>
      <c r="B3" s="22" t="s">
        <v>53</v>
      </c>
    </row>
    <row r="4" customFormat="false" ht="15" hidden="false" customHeight="false" outlineLevel="0" collapsed="false">
      <c r="B4" s="23" t="s">
        <v>54</v>
      </c>
    </row>
    <row r="5" customFormat="false" ht="15" hidden="false" customHeight="false" outlineLevel="0" collapsed="false">
      <c r="A5" s="24" t="s">
        <v>30</v>
      </c>
      <c r="B5" s="25" t="s">
        <v>55</v>
      </c>
    </row>
    <row r="6" customFormat="false" ht="15" hidden="false" customHeight="false" outlineLevel="0" collapsed="false">
      <c r="B6" s="23" t="s">
        <v>54</v>
      </c>
    </row>
    <row r="7" customFormat="false" ht="15" hidden="false" customHeight="false" outlineLevel="0" collapsed="false">
      <c r="A7" s="26" t="s">
        <v>37</v>
      </c>
      <c r="B7" s="27" t="s">
        <v>56</v>
      </c>
    </row>
    <row r="8" customFormat="false" ht="15" hidden="false" customHeight="false" outlineLevel="0" collapsed="false">
      <c r="B8" s="23" t="s">
        <v>54</v>
      </c>
    </row>
    <row r="9" customFormat="false" ht="15" hidden="false" customHeight="false" outlineLevel="0" collapsed="false">
      <c r="A9" s="28" t="s">
        <v>43</v>
      </c>
      <c r="B9" s="29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0"/>
    <col collapsed="false" customWidth="true" hidden="false" outlineLevel="0" max="3" min="3" style="0" width="20"/>
    <col collapsed="false" customWidth="true" hidden="false" outlineLevel="0" max="4" min="4" style="0" width="10"/>
    <col collapsed="false" customWidth="true" hidden="false" outlineLevel="0" max="5" min="5" style="0" width="12"/>
  </cols>
  <sheetData>
    <row r="1" customFormat="false" ht="15" hidden="false" customHeight="false" outlineLevel="0" collapsed="false">
      <c r="A1" s="30" t="s">
        <v>13</v>
      </c>
      <c r="B1" s="30" t="s">
        <v>58</v>
      </c>
      <c r="C1" s="30" t="s">
        <v>59</v>
      </c>
      <c r="D1" s="30" t="s">
        <v>60</v>
      </c>
      <c r="E1" s="30" t="s">
        <v>61</v>
      </c>
    </row>
    <row r="2" customFormat="false" ht="15" hidden="false" customHeight="false" outlineLevel="0" collapsed="false">
      <c r="A2" s="31" t="s">
        <v>31</v>
      </c>
      <c r="B2" s="31" t="s">
        <v>62</v>
      </c>
      <c r="C2" s="31" t="s">
        <v>63</v>
      </c>
      <c r="D2" s="31" t="s">
        <v>64</v>
      </c>
      <c r="E2" s="31" t="s">
        <v>65</v>
      </c>
    </row>
    <row r="3" customFormat="false" ht="15" hidden="false" customHeight="false" outlineLevel="0" collapsed="false">
      <c r="A3" s="31" t="s">
        <v>38</v>
      </c>
      <c r="B3" s="31" t="s">
        <v>66</v>
      </c>
      <c r="C3" s="31" t="s">
        <v>67</v>
      </c>
      <c r="D3" s="31" t="s">
        <v>68</v>
      </c>
      <c r="E3" s="31" t="s">
        <v>65</v>
      </c>
    </row>
    <row r="4" customFormat="false" ht="15" hidden="false" customHeight="false" outlineLevel="0" collapsed="false">
      <c r="A4" s="31" t="s">
        <v>41</v>
      </c>
      <c r="B4" s="31" t="s">
        <v>69</v>
      </c>
      <c r="C4" s="31" t="s">
        <v>70</v>
      </c>
      <c r="D4" s="31" t="s">
        <v>71</v>
      </c>
      <c r="E4" s="31" t="s">
        <v>65</v>
      </c>
    </row>
    <row r="5" customFormat="false" ht="15" hidden="false" customHeight="false" outlineLevel="0" collapsed="false">
      <c r="A5" s="31" t="s">
        <v>44</v>
      </c>
      <c r="B5" s="31" t="s">
        <v>72</v>
      </c>
      <c r="C5" s="31" t="s">
        <v>73</v>
      </c>
      <c r="D5" s="31" t="s">
        <v>74</v>
      </c>
      <c r="E5" s="31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2026-10-23T07:09:38Z</dcterms:created>
  <dc:creator>openpyxl</dc:creator>
  <dc:description/>
  <dc:language>en-US</dc:language>
  <cp:lastModifiedBy/>
  <dcterms:modified xsi:type="dcterms:W3CDTF">2026-10-23T07:09:38Z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